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216" yWindow="0" windowWidth="1932" windowHeight="1116"/>
  </bookViews>
  <sheets>
    <sheet name="Heat Index Data" sheetId="1" r:id="rId1"/>
    <sheet name="Heat Index Chart" sheetId="7" r:id="rId2"/>
  </sheets>
  <definedNames>
    <definedName name="_xlnm._FilterDatabase" localSheetId="0" hidden="1">'Heat Index Data'!$L$23:$O$34</definedName>
    <definedName name="vDateTime">'Heat Index Data'!$B$20:$C$33</definedName>
    <definedName name="vDiastolic">'Heat Index Data'!$E$20:$E$33</definedName>
    <definedName name="vHeartRate">'Heat Index Data'!$F$20:$F$33</definedName>
    <definedName name="vSystolic">'Heat Index Data'!$D$20:$D$33</definedName>
  </definedNames>
  <calcPr calcId="125725"/>
  <webPublishing codePage="1252"/>
</workbook>
</file>

<file path=xl/calcChain.xml><?xml version="1.0" encoding="utf-8"?>
<calcChain xmlns="http://schemas.openxmlformats.org/spreadsheetml/2006/main">
  <c r="D16" i="1"/>
  <c r="D7"/>
  <c r="D8"/>
  <c r="H16"/>
  <c r="F15" s="1"/>
  <c r="G15" l="1"/>
  <c r="J34" l="1"/>
  <c r="J30"/>
  <c r="J28"/>
  <c r="J26"/>
  <c r="J33"/>
  <c r="J32"/>
  <c r="J29"/>
  <c r="J25"/>
  <c r="J24"/>
  <c r="J31"/>
  <c r="J27"/>
  <c r="J23"/>
  <c r="D17" l="1"/>
</calcChain>
</file>

<file path=xl/sharedStrings.xml><?xml version="1.0" encoding="utf-8"?>
<sst xmlns="http://schemas.openxmlformats.org/spreadsheetml/2006/main" count="67" uniqueCount="41">
  <si>
    <t>Date</t>
  </si>
  <si>
    <t>Time</t>
  </si>
  <si>
    <t>Comments</t>
  </si>
  <si>
    <t>Heat Index Tracker</t>
  </si>
  <si>
    <t>Temperature (F)</t>
  </si>
  <si>
    <t>Relative Humidity (%)</t>
  </si>
  <si>
    <t>Heat Index</t>
  </si>
  <si>
    <t>Elementary</t>
  </si>
  <si>
    <t>Middle</t>
  </si>
  <si>
    <t>High</t>
  </si>
  <si>
    <t>Current Heat Index</t>
  </si>
  <si>
    <t>Current Temperature (F)</t>
  </si>
  <si>
    <t>Current Relative Humidity (%)</t>
  </si>
  <si>
    <t>Current Recommendation</t>
  </si>
  <si>
    <t>Low to Moderate</t>
  </si>
  <si>
    <t xml:space="preserve"> </t>
  </si>
  <si>
    <t>Very High</t>
  </si>
  <si>
    <t>Dangerous</t>
  </si>
  <si>
    <t>Stop activity</t>
  </si>
  <si>
    <t>Continue to monitor Heat Index.  Make water available and encourage intake.  Be alert for signs of heat illness, and reduce activity if any students exhibit signs of heat illness.</t>
  </si>
  <si>
    <t>5-10 minutes of rest with a water break for every 20-25 minutes of activity.  Encourage fluid intake of 8-10 ounces each break.  Move activity from blacktop/concrete to grass, shade, or indoors.</t>
  </si>
  <si>
    <t>5-10 minutes of rest with a water break for every 20-25 minutes of activity. Encourage water intake of 8-10 ounces each break.  Move activity indoors or to shade, if feasible.</t>
  </si>
  <si>
    <t>Enforce water intake of 8-10 oz. every 20 minutes and allow 15 minutes rest every 45 minutes.  Limit total activity time to 2 hours, and reduce wearing of gear.</t>
  </si>
  <si>
    <t>Type</t>
  </si>
  <si>
    <t>HI</t>
  </si>
  <si>
    <t>Label</t>
  </si>
  <si>
    <t>Desc</t>
  </si>
  <si>
    <t>Current Time</t>
  </si>
  <si>
    <t>Current Day</t>
  </si>
  <si>
    <t>Dapplegray Elementary School</t>
  </si>
  <si>
    <t>3011 Palos Verdes Drive North Rolling Hills Estates CA 90274</t>
  </si>
  <si>
    <r>
      <rPr>
        <sz val="10"/>
        <rFont val="Gill Sans MT"/>
        <family val="2"/>
        <scheme val="minor"/>
      </rPr>
      <t>Entry data is in</t>
    </r>
    <r>
      <rPr>
        <b/>
        <sz val="10"/>
        <color rgb="FF0070C0"/>
        <rFont val="Gill Sans MT"/>
        <family val="2"/>
        <scheme val="minor"/>
      </rPr>
      <t xml:space="preserve"> bold blue type.</t>
    </r>
  </si>
  <si>
    <t>Enter data from above below if you wish to track the heat index over time:</t>
  </si>
  <si>
    <t>Your School Name</t>
  </si>
  <si>
    <t>Your School Street Address, City, CA ZIP</t>
  </si>
  <si>
    <t>Your School Type</t>
  </si>
  <si>
    <t>5-10 minutes of rest with a water break for every 20-25 minutes of activity.  Encourage fluid intake of 8-10 ounces each, but stop activity of unacclimatized or high risk individuals.  Limit total activity to 20 mins. max.</t>
  </si>
  <si>
    <t xml:space="preserve">5-10 minutes of rest with a water break for every 20-25 minutes of activity.  Encourage water intake of 8-10 ounces each break.  Move activity indoors or to shade, if feasible, but stop activity of unacclimatized or high risk individuals. </t>
  </si>
  <si>
    <t>Enforce water intake of 8-10 oz. every 20 minutes and allow 15 minutes rest every 45 minutes.  Limit total activity time to 2 hours, but stop activity of unacclimatized or high risk individuals.  No gear or activities requiring wearing of gear.</t>
  </si>
  <si>
    <t>Based on the Rothfusz regression as described in a 1990 NWS Technical Attachment (SR 90-23).</t>
  </si>
  <si>
    <t>Enter address at http://www.weather.gov/ for current, local weather information.</t>
  </si>
</sst>
</file>

<file path=xl/styles.xml><?xml version="1.0" encoding="utf-8"?>
<styleSheet xmlns="http://schemas.openxmlformats.org/spreadsheetml/2006/main">
  <numFmts count="4">
    <numFmt numFmtId="164" formatCode="m/d/yy;@"/>
    <numFmt numFmtId="165" formatCode="0.0"/>
    <numFmt numFmtId="166" formatCode="[$-F800]dddd\,\ mmmm\ dd\,\ yyyy"/>
    <numFmt numFmtId="167" formatCode="[$-F400]h:mm:ss\ AM/PM"/>
  </numFmts>
  <fonts count="15">
    <font>
      <sz val="10"/>
      <color theme="1"/>
      <name val="Gill Sans MT"/>
      <family val="2"/>
      <scheme val="minor"/>
    </font>
    <font>
      <sz val="8"/>
      <color theme="1"/>
      <name val="Arial"/>
      <family val="2"/>
    </font>
    <font>
      <sz val="10"/>
      <color theme="1"/>
      <name val="Gill Sans MT"/>
      <family val="2"/>
      <scheme val="minor"/>
    </font>
    <font>
      <b/>
      <sz val="10"/>
      <color theme="1"/>
      <name val="Gill Sans MT"/>
      <family val="2"/>
      <scheme val="minor"/>
    </font>
    <font>
      <sz val="7"/>
      <color theme="1"/>
      <name val="Gill Sans MT"/>
      <family val="2"/>
      <scheme val="minor"/>
    </font>
    <font>
      <b/>
      <sz val="14"/>
      <color theme="1"/>
      <name val="Gill Sans MT"/>
      <family val="2"/>
      <scheme val="major"/>
    </font>
    <font>
      <b/>
      <sz val="14"/>
      <color theme="1"/>
      <name val="Gill Sans MT"/>
      <family val="2"/>
      <scheme val="minor"/>
    </font>
    <font>
      <sz val="10"/>
      <name val="Gill Sans MT"/>
      <family val="2"/>
      <scheme val="minor"/>
    </font>
    <font>
      <sz val="10"/>
      <color theme="0"/>
      <name val="Gill Sans MT"/>
      <family val="2"/>
      <scheme val="minor"/>
    </font>
    <font>
      <b/>
      <sz val="10"/>
      <color theme="0"/>
      <name val="Gill Sans MT"/>
      <family val="2"/>
      <scheme val="minor"/>
    </font>
    <font>
      <b/>
      <sz val="10"/>
      <color theme="5" tint="0.79998168889431442"/>
      <name val="Gill Sans MT"/>
      <family val="2"/>
      <scheme val="minor"/>
    </font>
    <font>
      <b/>
      <sz val="10"/>
      <color rgb="FFFF0000"/>
      <name val="Gill Sans MT"/>
      <family val="2"/>
      <scheme val="minor"/>
    </font>
    <font>
      <i/>
      <sz val="8"/>
      <color theme="1"/>
      <name val="Gill Sans MT"/>
      <family val="2"/>
      <scheme val="minor"/>
    </font>
    <font>
      <b/>
      <sz val="10"/>
      <color rgb="FF0070C0"/>
      <name val="Gill Sans MT"/>
      <family val="2"/>
      <scheme val="minor"/>
    </font>
    <font>
      <sz val="10"/>
      <color theme="5" tint="0.79998168889431442"/>
      <name val="Gill Sans M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Border="1"/>
    <xf numFmtId="0" fontId="8" fillId="2" borderId="0" xfId="0" applyFont="1" applyFill="1" applyBorder="1"/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13" fillId="2" borderId="0" xfId="0" applyFont="1" applyFill="1" applyBorder="1" applyAlignment="1"/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right" vertical="top"/>
    </xf>
    <xf numFmtId="167" fontId="1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12" fillId="2" borderId="0" xfId="0" applyFont="1" applyFill="1" applyBorder="1" applyAlignment="1">
      <alignment vertical="top" wrapText="1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8" fillId="2" borderId="0" xfId="0" applyNumberFormat="1" applyFont="1" applyFill="1" applyBorder="1"/>
    <xf numFmtId="165" fontId="9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/>
    <xf numFmtId="165" fontId="14" fillId="2" borderId="0" xfId="0" applyNumberFormat="1" applyFont="1" applyFill="1" applyBorder="1"/>
    <xf numFmtId="0" fontId="14" fillId="2" borderId="0" xfId="0" applyFont="1" applyFill="1" applyBorder="1"/>
    <xf numFmtId="0" fontId="12" fillId="2" borderId="0" xfId="0" applyFont="1" applyFill="1" applyBorder="1" applyAlignment="1">
      <alignment vertical="top"/>
    </xf>
    <xf numFmtId="164" fontId="13" fillId="2" borderId="0" xfId="0" applyNumberFormat="1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13" fillId="2" borderId="0" xfId="0" applyFont="1" applyFill="1" applyBorder="1"/>
    <xf numFmtId="167" fontId="2" fillId="2" borderId="1" xfId="0" applyNumberFormat="1" applyFont="1" applyFill="1" applyBorder="1" applyAlignment="1">
      <alignment horizontal="left"/>
    </xf>
    <xf numFmtId="165" fontId="10" fillId="2" borderId="0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49" fontId="11" fillId="2" borderId="3" xfId="0" applyNumberFormat="1" applyFont="1" applyFill="1" applyBorder="1" applyAlignment="1">
      <alignment horizontal="left" vertical="top" wrapText="1"/>
    </xf>
    <xf numFmtId="166" fontId="0" fillId="2" borderId="3" xfId="0" applyNumberFormat="1" applyFont="1" applyFill="1" applyBorder="1" applyAlignment="1">
      <alignment horizontal="left"/>
    </xf>
  </cellXfs>
  <cellStyles count="1">
    <cellStyle name="Normal" xfId="0" builtinId="0" customBuiltin="1"/>
  </cellStyles>
  <dxfs count="10">
    <dxf>
      <font>
        <u val="none"/>
        <vertAlign val="baseline"/>
        <color theme="1"/>
        <name val="Gill Sans MT"/>
        <scheme val="minor"/>
      </font>
      <fill>
        <patternFill>
          <fgColor indexed="64"/>
          <bgColor theme="5" tint="0.79998168889431442"/>
        </patternFill>
      </fill>
      <alignment horizontal="general" vertical="bottom" textRotation="0" wrapText="1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0"/>
        <color rgb="FF0070C0"/>
        <name val="Gill Sans MT"/>
        <scheme val="minor"/>
      </font>
      <fill>
        <patternFill patternType="none">
          <fgColor indexed="64"/>
          <bgColor theme="5" tint="0.79998168889431442"/>
        </patternFill>
      </fill>
    </dxf>
    <dxf>
      <font>
        <b/>
        <strike val="0"/>
        <outline val="0"/>
        <shadow val="0"/>
        <u val="none"/>
        <vertAlign val="baseline"/>
        <sz val="10"/>
        <color rgb="FF0070C0"/>
        <name val="Gill Sans MT"/>
        <scheme val="minor"/>
      </font>
      <fill>
        <patternFill patternType="none">
          <fgColor indexed="64"/>
          <bgColor theme="5" tint="0.79998168889431442"/>
        </patternFill>
      </fill>
    </dxf>
    <dxf>
      <font>
        <b/>
        <strike val="0"/>
        <outline val="0"/>
        <shadow val="0"/>
        <u val="none"/>
        <vertAlign val="baseline"/>
        <sz val="10"/>
        <color rgb="FF0070C0"/>
        <name val="Gill Sans MT"/>
        <scheme val="minor"/>
      </font>
      <fill>
        <patternFill patternType="none">
          <fgColor indexed="64"/>
          <bgColor theme="5" tint="0.79998168889431442"/>
        </patternFill>
      </fill>
    </dxf>
    <dxf>
      <font>
        <b/>
        <strike val="0"/>
        <outline val="0"/>
        <shadow val="0"/>
        <u val="none"/>
        <vertAlign val="baseline"/>
        <sz val="10"/>
        <color rgb="FF0070C0"/>
        <name val="Gill Sans MT"/>
        <scheme val="minor"/>
      </font>
      <fill>
        <patternFill patternType="none">
          <fgColor indexed="64"/>
          <bgColor theme="5" tint="0.79998168889431442"/>
        </patternFill>
      </fill>
      <alignment horizontal="general" vertical="bottom" textRotation="0" wrapText="1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0"/>
        <color rgb="FF0070C0"/>
        <name val="Gill Sans MT"/>
        <scheme val="minor"/>
      </font>
      <numFmt numFmtId="164" formatCode="m/d/yy;@"/>
      <fill>
        <patternFill patternType="none">
          <fgColor indexed="64"/>
          <bgColor theme="5" tint="0.79998168889431442"/>
        </patternFill>
      </fill>
      <alignment horizontal="general" vertical="bottom" textRotation="0" wrapText="1" indent="0" relativeIndent="255" justifyLastLine="0" shrinkToFit="0" mergeCell="0" readingOrder="0"/>
    </dxf>
    <dxf>
      <font>
        <u val="none"/>
        <vertAlign val="baseline"/>
        <color theme="1"/>
        <name val="Gill Sans MT"/>
        <scheme val="minor"/>
      </font>
      <fill>
        <patternFill>
          <fgColor indexed="64"/>
          <bgColor theme="5" tint="0.79998168889431442"/>
        </patternFill>
      </fill>
      <alignment textRotation="0" indent="0" relativeIndent="255" justifyLastLine="0" shrinkToFit="0" readingOrder="0"/>
    </dxf>
    <dxf>
      <font>
        <u val="none"/>
        <vertAlign val="baseline"/>
        <color theme="1"/>
        <name val="Gill Sans MT"/>
        <scheme val="minor"/>
      </font>
      <fill>
        <patternFill>
          <fgColor indexed="64"/>
          <bgColor theme="5" tint="0.79998168889431442"/>
        </patternFill>
      </fill>
      <alignment horizontal="center" vertical="bottom" textRotation="0" wrapText="1" indent="0" relativeIndent="255" justifyLastLine="0" shrinkToFit="0" mergeCell="0" readingOrder="0"/>
    </dxf>
    <dxf>
      <font>
        <b/>
        <color indexed="10"/>
      </font>
    </dxf>
    <dxf>
      <font>
        <b/>
        <color indexed="10"/>
      </font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lineChart>
        <c:grouping val="standard"/>
        <c:ser>
          <c:idx val="0"/>
          <c:order val="0"/>
          <c:tx>
            <c:strRef>
              <c:f>'Heat Index Data'!$D$19</c:f>
              <c:strCache>
                <c:ptCount val="1"/>
                <c:pt idx="0">
                  <c:v>Temperature (F)</c:v>
                </c:pt>
              </c:strCache>
            </c:strRef>
          </c:tx>
          <c:cat>
            <c:multiLvlStrRef>
              <c:f>'Heat Index Data'!$B$20:$C$33</c:f>
              <c:multiLvlStrCache>
                <c:ptCount val="5"/>
                <c:lvl>
                  <c:pt idx="0">
                    <c:v>8</c:v>
                  </c:pt>
                  <c:pt idx="1">
                    <c:v>10</c:v>
                  </c:pt>
                  <c:pt idx="2">
                    <c:v>12</c:v>
                  </c:pt>
                  <c:pt idx="3">
                    <c:v>2</c:v>
                  </c:pt>
                  <c:pt idx="4">
                    <c:v>4</c:v>
                  </c:pt>
                </c:lvl>
                <c:lvl>
                  <c:pt idx="0">
                    <c:v>9/24/14</c:v>
                  </c:pt>
                  <c:pt idx="1">
                    <c:v>9/24/14</c:v>
                  </c:pt>
                  <c:pt idx="2">
                    <c:v>9/24/14</c:v>
                  </c:pt>
                  <c:pt idx="3">
                    <c:v>9/24/14</c:v>
                  </c:pt>
                  <c:pt idx="4">
                    <c:v>9/24/14</c:v>
                  </c:pt>
                </c:lvl>
              </c:multiLvlStrCache>
            </c:multiLvlStrRef>
          </c:cat>
          <c:val>
            <c:numRef>
              <c:f>'Heat Index Data'!$D$20:$D$33</c:f>
              <c:numCache>
                <c:formatCode>General</c:formatCode>
                <c:ptCount val="14"/>
                <c:pt idx="0">
                  <c:v>75</c:v>
                </c:pt>
                <c:pt idx="1">
                  <c:v>85</c:v>
                </c:pt>
                <c:pt idx="2">
                  <c:v>93</c:v>
                </c:pt>
                <c:pt idx="3">
                  <c:v>96</c:v>
                </c:pt>
                <c:pt idx="4">
                  <c:v>92</c:v>
                </c:pt>
              </c:numCache>
            </c:numRef>
          </c:val>
        </c:ser>
        <c:ser>
          <c:idx val="1"/>
          <c:order val="1"/>
          <c:tx>
            <c:strRef>
              <c:f>'Heat Index Data'!$E$19</c:f>
              <c:strCache>
                <c:ptCount val="1"/>
                <c:pt idx="0">
                  <c:v>Relative Humidity (%)</c:v>
                </c:pt>
              </c:strCache>
            </c:strRef>
          </c:tx>
          <c:cat>
            <c:multiLvlStrRef>
              <c:f>'Heat Index Data'!$B$20:$C$33</c:f>
              <c:multiLvlStrCache>
                <c:ptCount val="5"/>
                <c:lvl>
                  <c:pt idx="0">
                    <c:v>8</c:v>
                  </c:pt>
                  <c:pt idx="1">
                    <c:v>10</c:v>
                  </c:pt>
                  <c:pt idx="2">
                    <c:v>12</c:v>
                  </c:pt>
                  <c:pt idx="3">
                    <c:v>2</c:v>
                  </c:pt>
                  <c:pt idx="4">
                    <c:v>4</c:v>
                  </c:pt>
                </c:lvl>
                <c:lvl>
                  <c:pt idx="0">
                    <c:v>9/24/14</c:v>
                  </c:pt>
                  <c:pt idx="1">
                    <c:v>9/24/14</c:v>
                  </c:pt>
                  <c:pt idx="2">
                    <c:v>9/24/14</c:v>
                  </c:pt>
                  <c:pt idx="3">
                    <c:v>9/24/14</c:v>
                  </c:pt>
                  <c:pt idx="4">
                    <c:v>9/24/14</c:v>
                  </c:pt>
                </c:lvl>
              </c:multiLvlStrCache>
            </c:multiLvlStrRef>
          </c:cat>
          <c:val>
            <c:numRef>
              <c:f>'Heat Index Data'!$E$20:$E$33</c:f>
              <c:numCache>
                <c:formatCode>General</c:formatCode>
                <c:ptCount val="1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55</c:v>
                </c:pt>
                <c:pt idx="4">
                  <c:v>63</c:v>
                </c:pt>
              </c:numCache>
            </c:numRef>
          </c:val>
        </c:ser>
        <c:ser>
          <c:idx val="2"/>
          <c:order val="2"/>
          <c:tx>
            <c:strRef>
              <c:f>'Heat Index Data'!$F$19</c:f>
              <c:strCache>
                <c:ptCount val="1"/>
                <c:pt idx="0">
                  <c:v>Heat Index</c:v>
                </c:pt>
              </c:strCache>
            </c:strRef>
          </c:tx>
          <c:cat>
            <c:multiLvlStrRef>
              <c:f>'Heat Index Data'!$B$20:$C$33</c:f>
              <c:multiLvlStrCache>
                <c:ptCount val="5"/>
                <c:lvl>
                  <c:pt idx="0">
                    <c:v>8</c:v>
                  </c:pt>
                  <c:pt idx="1">
                    <c:v>10</c:v>
                  </c:pt>
                  <c:pt idx="2">
                    <c:v>12</c:v>
                  </c:pt>
                  <c:pt idx="3">
                    <c:v>2</c:v>
                  </c:pt>
                  <c:pt idx="4">
                    <c:v>4</c:v>
                  </c:pt>
                </c:lvl>
                <c:lvl>
                  <c:pt idx="0">
                    <c:v>9/24/14</c:v>
                  </c:pt>
                  <c:pt idx="1">
                    <c:v>9/24/14</c:v>
                  </c:pt>
                  <c:pt idx="2">
                    <c:v>9/24/14</c:v>
                  </c:pt>
                  <c:pt idx="3">
                    <c:v>9/24/14</c:v>
                  </c:pt>
                  <c:pt idx="4">
                    <c:v>9/24/14</c:v>
                  </c:pt>
                </c:lvl>
              </c:multiLvlStrCache>
            </c:multiLvlStrRef>
          </c:cat>
          <c:val>
            <c:numRef>
              <c:f>'Heat Index Data'!$F$20:$F$33</c:f>
              <c:numCache>
                <c:formatCode>General</c:formatCode>
                <c:ptCount val="14"/>
                <c:pt idx="0">
                  <c:v>77.400000000000006</c:v>
                </c:pt>
                <c:pt idx="1">
                  <c:v>89.3</c:v>
                </c:pt>
                <c:pt idx="2">
                  <c:v>107.4</c:v>
                </c:pt>
                <c:pt idx="3">
                  <c:v>111.7</c:v>
                </c:pt>
                <c:pt idx="4">
                  <c:v>106.8</c:v>
                </c:pt>
              </c:numCache>
            </c:numRef>
          </c:val>
        </c:ser>
        <c:marker val="1"/>
        <c:axId val="94001408"/>
        <c:axId val="94015488"/>
      </c:lineChart>
      <c:catAx>
        <c:axId val="94001408"/>
        <c:scaling>
          <c:orientation val="minMax"/>
        </c:scaling>
        <c:axPos val="b"/>
        <c:tickLblPos val="nextTo"/>
        <c:crossAx val="94015488"/>
        <c:crosses val="autoZero"/>
        <c:auto val="1"/>
        <c:lblAlgn val="ctr"/>
        <c:lblOffset val="100"/>
      </c:catAx>
      <c:valAx>
        <c:axId val="94015488"/>
        <c:scaling>
          <c:orientation val="minMax"/>
        </c:scaling>
        <c:axPos val="l"/>
        <c:majorGridlines/>
        <c:numFmt formatCode="General" sourceLinked="1"/>
        <c:tickLblPos val="nextTo"/>
        <c:crossAx val="9400140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pageSetup orientation="landscape" horizontalDpi="429496729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1</xdr:col>
      <xdr:colOff>962025</xdr:colOff>
      <xdr:row>2</xdr:row>
      <xdr:rowOff>28575</xdr:rowOff>
    </xdr:to>
    <xdr:pic>
      <xdr:nvPicPr>
        <xdr:cNvPr id="2" name="Picture 1" descr="Alliance of Schools for Cooperative Insurance Programs (ASCIP)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76200"/>
          <a:ext cx="952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3293" cy="62877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_1" ref="B19:G33" totalsRowShown="0" headerRowDxfId="7" dataDxfId="6">
  <autoFilter ref="B19:G33"/>
  <tableColumns count="6">
    <tableColumn id="1" name="Date" dataDxfId="5"/>
    <tableColumn id="2" name="Time" dataDxfId="4"/>
    <tableColumn id="3" name="Temperature (F)" dataDxfId="3"/>
    <tableColumn id="4" name="Relative Humidity (%)" dataDxfId="2"/>
    <tableColumn id="5" name="Heat Index" dataDxfId="1"/>
    <tableColumn id="6" name="Comments" dataDxfId="0"/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21873A"/>
      </a:hlink>
      <a:folHlink>
        <a:srgbClr val="717E00"/>
      </a:folHlink>
    </a:clrScheme>
    <a:fontScheme name="Solstice">
      <a:majorFont>
        <a:latin typeface="Gill Sans MT"/>
        <a:ea typeface=""/>
        <a:cs typeface=""/>
        <a:font script="Grek" typeface="Arial"/>
        <a:font script="Cyrl" typeface="Arial"/>
        <a:font script="Jpan" typeface="HGｺﾞｼｯｸE"/>
        <a:font script="Hang" typeface="휴먼매직체"/>
        <a:font script="Hans" typeface="黑体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Arial"/>
        <a:font script="Cyrl" typeface="Arial"/>
        <a:font script="Jpan" typeface="HGｺﾞｼｯｸE"/>
        <a:font script="Hang" typeface="HY엽서L"/>
        <a:font script="Hans" typeface="宋体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51000" t="-20000" r="2000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50000"/>
              </a:schemeClr>
              <a:schemeClr val="phClr">
                <a:tint val="90000"/>
                <a:satMod val="225000"/>
              </a:schemeClr>
            </a:duotone>
          </a:blip>
          <a:tile tx="0" ty="0" sx="120000" sy="120000" flip="xy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/>
  </sheetPr>
  <dimension ref="B1:U35"/>
  <sheetViews>
    <sheetView showGridLines="0" tabSelected="1" workbookViewId="0">
      <pane ySplit="19" topLeftCell="A20" activePane="bottomLeft" state="frozen"/>
      <selection pane="bottomLeft" activeCell="D5" sqref="D5:F5"/>
    </sheetView>
  </sheetViews>
  <sheetFormatPr defaultColWidth="10.109375" defaultRowHeight="16.8"/>
  <cols>
    <col min="1" max="1" width="2.44140625" style="1" customWidth="1"/>
    <col min="2" max="3" width="15.6640625" style="1" customWidth="1"/>
    <col min="4" max="4" width="21.109375" style="1" customWidth="1"/>
    <col min="5" max="5" width="26.109375" style="1" customWidth="1"/>
    <col min="6" max="6" width="15" style="1" customWidth="1"/>
    <col min="7" max="7" width="42.6640625" style="1" customWidth="1"/>
    <col min="8" max="12" width="10.109375" style="1"/>
    <col min="13" max="13" width="9.109375" style="1" customWidth="1"/>
    <col min="14" max="14" width="10.44140625" style="1" customWidth="1"/>
    <col min="15" max="16384" width="10.109375" style="1"/>
  </cols>
  <sheetData>
    <row r="1" spans="2:21" ht="13.5" customHeight="1">
      <c r="J1" s="2" t="s">
        <v>7</v>
      </c>
    </row>
    <row r="2" spans="2:21" ht="21.6">
      <c r="B2" s="3"/>
      <c r="C2" s="4"/>
      <c r="D2" s="4"/>
      <c r="J2" s="2" t="s">
        <v>8</v>
      </c>
    </row>
    <row r="3" spans="2:21" ht="21.6">
      <c r="B3" s="3" t="s">
        <v>3</v>
      </c>
      <c r="C3" s="4"/>
      <c r="D3" s="5" t="s">
        <v>31</v>
      </c>
      <c r="J3" s="2" t="s">
        <v>9</v>
      </c>
    </row>
    <row r="4" spans="2:21" ht="13.5" customHeight="1"/>
    <row r="5" spans="2:21" ht="13.5" customHeight="1">
      <c r="C5" s="6" t="s">
        <v>33</v>
      </c>
      <c r="D5" s="38" t="s">
        <v>29</v>
      </c>
      <c r="E5" s="38"/>
      <c r="F5" s="38"/>
      <c r="J5" s="2"/>
    </row>
    <row r="6" spans="2:21" ht="30.75" customHeight="1">
      <c r="C6" s="7" t="s">
        <v>34</v>
      </c>
      <c r="D6" s="8" t="s">
        <v>30</v>
      </c>
      <c r="E6" s="9"/>
      <c r="F6" s="9"/>
      <c r="G6" s="10" t="s">
        <v>40</v>
      </c>
      <c r="J6" s="2"/>
    </row>
    <row r="7" spans="2:21" ht="13.5" customHeight="1">
      <c r="C7" s="6" t="s">
        <v>28</v>
      </c>
      <c r="D7" s="40">
        <f ca="1">NOW()</f>
        <v>41927.348059953707</v>
      </c>
      <c r="E7" s="40"/>
      <c r="F7" s="9"/>
      <c r="J7" s="2"/>
    </row>
    <row r="8" spans="2:21">
      <c r="C8" s="6" t="s">
        <v>27</v>
      </c>
      <c r="D8" s="35">
        <f ca="1">NOW()</f>
        <v>41927.348059953707</v>
      </c>
      <c r="E8" s="35"/>
      <c r="F8" s="35"/>
      <c r="G8" s="11"/>
    </row>
    <row r="9" spans="2:21" ht="3.9" customHeight="1">
      <c r="C9" s="12"/>
      <c r="D9" s="12"/>
      <c r="E9" s="12"/>
      <c r="F9" s="12"/>
    </row>
    <row r="10" spans="2:21" ht="33.6">
      <c r="C10" s="12"/>
      <c r="D10" s="13" t="s">
        <v>11</v>
      </c>
      <c r="E10" s="13" t="s">
        <v>12</v>
      </c>
      <c r="F10" s="12"/>
    </row>
    <row r="11" spans="2:21">
      <c r="C11" s="14"/>
      <c r="D11" s="15">
        <v>92</v>
      </c>
      <c r="E11" s="16">
        <v>63</v>
      </c>
      <c r="F11" s="17"/>
    </row>
    <row r="12" spans="2:21" ht="3.9" customHeight="1"/>
    <row r="13" spans="2:21">
      <c r="D13" s="13"/>
      <c r="E13" s="13"/>
      <c r="F13" s="12"/>
    </row>
    <row r="14" spans="2:21">
      <c r="C14" s="6" t="s">
        <v>35</v>
      </c>
      <c r="D14" s="15" t="s">
        <v>7</v>
      </c>
      <c r="E14" s="17"/>
      <c r="F14" s="17"/>
    </row>
    <row r="15" spans="2:21" ht="7.5" customHeight="1">
      <c r="F15" s="29">
        <f>IF(AND(E11&lt;13,D11&gt;79,D11 &lt; 114),H16-((13-E11)/4)*SQRT((17-ABS(D11-95)/17)),H16)</f>
        <v>106.79088316000012</v>
      </c>
      <c r="G15" s="29">
        <f>IF(AND(D11&gt;79,D11&lt;88,E11&gt;85),H16+((E11-85)/10)*((87-D11)/5),H16)</f>
        <v>106.79088316000012</v>
      </c>
      <c r="H15" s="2"/>
      <c r="I15" s="2"/>
    </row>
    <row r="16" spans="2:21" ht="14.25" customHeight="1">
      <c r="C16" s="6" t="s">
        <v>10</v>
      </c>
      <c r="D16" s="37">
        <f>IF(MIN(F15,H16)=F15,F15,IF(MAX(G15,H16)=G15,G15,H16))</f>
        <v>106.79088316000012</v>
      </c>
      <c r="E16" s="37"/>
      <c r="F16" s="31" t="s">
        <v>39</v>
      </c>
      <c r="H16" s="36">
        <f>-42.379+(2.04901523)*D11+(10.14333127)*E11-(0.22475541)*D11*E11-(0.00683783)*D11*D11-(0.05481717)*E11*E11+(0.00122874)*D11*D11*E11+(0.00085282)*D11*E11*E11-(0.00000199)*D11*D11*E11*E11</f>
        <v>106.79088316000012</v>
      </c>
      <c r="I16" s="36"/>
      <c r="J16" s="30"/>
      <c r="K16" s="30"/>
      <c r="L16" s="30"/>
      <c r="M16" s="30"/>
      <c r="N16" s="2"/>
      <c r="O16" s="2"/>
      <c r="P16" s="2"/>
      <c r="Q16" s="2"/>
      <c r="R16" s="2"/>
      <c r="S16" s="2"/>
      <c r="T16" s="2"/>
      <c r="U16" s="2"/>
    </row>
    <row r="17" spans="2:21" ht="75" customHeight="1">
      <c r="C17" s="7" t="s">
        <v>13</v>
      </c>
      <c r="D17" s="39" t="str">
        <f>VLOOKUP(1,J23:O34,6,FALSE)</f>
        <v>5-10 minutes of rest with a water break for every 20-25 minutes of activity.  Encourage fluid intake of 8-10 ounces each, but stop activity of unacclimatized or high risk individuals.  Limit total activity to 20 mins. max.</v>
      </c>
      <c r="E17" s="39"/>
      <c r="F17" s="18"/>
      <c r="G17" s="18"/>
      <c r="H17" s="19"/>
      <c r="I17" s="1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2:21">
      <c r="B18" s="11" t="s">
        <v>32</v>
      </c>
      <c r="C18" s="20"/>
      <c r="D18" s="20"/>
      <c r="E18" s="20"/>
      <c r="F18" s="2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s="23" customFormat="1">
      <c r="B19" s="21" t="s">
        <v>0</v>
      </c>
      <c r="C19" s="21" t="s">
        <v>1</v>
      </c>
      <c r="D19" s="22" t="s">
        <v>4</v>
      </c>
      <c r="E19" s="22" t="s">
        <v>5</v>
      </c>
      <c r="F19" s="22" t="s">
        <v>6</v>
      </c>
      <c r="G19" s="21" t="s">
        <v>2</v>
      </c>
      <c r="H19" s="1"/>
      <c r="I19" s="1"/>
      <c r="J19" s="2"/>
      <c r="K19" s="2"/>
      <c r="L19" s="2"/>
      <c r="M19" s="2"/>
      <c r="N19" s="2"/>
      <c r="O19" s="26"/>
      <c r="P19" s="26"/>
      <c r="Q19" s="26"/>
      <c r="R19" s="26"/>
      <c r="S19" s="26"/>
      <c r="T19" s="26"/>
      <c r="U19" s="26"/>
    </row>
    <row r="20" spans="2:21" s="25" customFormat="1">
      <c r="B20" s="32">
        <v>41906</v>
      </c>
      <c r="C20" s="33">
        <v>8</v>
      </c>
      <c r="D20" s="34">
        <v>75</v>
      </c>
      <c r="E20" s="34">
        <v>60</v>
      </c>
      <c r="F20" s="34">
        <v>77.400000000000006</v>
      </c>
      <c r="G20" s="24"/>
      <c r="H20" s="1"/>
      <c r="I20" s="1"/>
      <c r="J20" s="2"/>
      <c r="K20" s="2"/>
      <c r="L20" s="2"/>
      <c r="M20" s="2"/>
      <c r="N20" s="2"/>
      <c r="O20" s="27"/>
      <c r="P20" s="27"/>
      <c r="Q20" s="27"/>
      <c r="R20" s="27"/>
      <c r="S20" s="27"/>
      <c r="T20" s="27"/>
      <c r="U20" s="27"/>
    </row>
    <row r="21" spans="2:21" s="25" customFormat="1">
      <c r="B21" s="32">
        <v>41906</v>
      </c>
      <c r="C21" s="33">
        <v>10</v>
      </c>
      <c r="D21" s="34">
        <v>85</v>
      </c>
      <c r="E21" s="34">
        <v>60</v>
      </c>
      <c r="F21" s="34">
        <v>89.3</v>
      </c>
      <c r="G21" s="24"/>
      <c r="H21" s="1"/>
      <c r="I21" s="1"/>
      <c r="J21" s="2"/>
      <c r="K21" s="2"/>
      <c r="L21" s="2"/>
      <c r="M21" s="28"/>
      <c r="N21" s="28"/>
      <c r="O21" s="27"/>
      <c r="P21" s="27"/>
      <c r="Q21" s="27"/>
      <c r="R21" s="27"/>
      <c r="S21" s="27"/>
      <c r="T21" s="27"/>
      <c r="U21" s="27"/>
    </row>
    <row r="22" spans="2:21" s="25" customFormat="1">
      <c r="B22" s="32">
        <v>41906</v>
      </c>
      <c r="C22" s="33">
        <v>12</v>
      </c>
      <c r="D22" s="34">
        <v>93</v>
      </c>
      <c r="E22" s="34">
        <v>60</v>
      </c>
      <c r="F22" s="34">
        <v>107.4</v>
      </c>
      <c r="G22" s="24"/>
      <c r="J22" s="27"/>
      <c r="K22" s="27"/>
      <c r="L22" s="27" t="s">
        <v>23</v>
      </c>
      <c r="M22" s="27" t="s">
        <v>24</v>
      </c>
      <c r="N22" s="27" t="s">
        <v>25</v>
      </c>
      <c r="O22" s="27" t="s">
        <v>26</v>
      </c>
      <c r="P22" s="27"/>
      <c r="Q22" s="27"/>
      <c r="R22" s="27"/>
      <c r="S22" s="27"/>
      <c r="T22" s="27"/>
      <c r="U22" s="27"/>
    </row>
    <row r="23" spans="2:21" s="25" customFormat="1">
      <c r="B23" s="32">
        <v>41906</v>
      </c>
      <c r="C23" s="33">
        <v>2</v>
      </c>
      <c r="D23" s="34">
        <v>96</v>
      </c>
      <c r="E23" s="34">
        <v>55</v>
      </c>
      <c r="F23" s="34">
        <v>111.7</v>
      </c>
      <c r="G23" s="24"/>
      <c r="J23" s="27">
        <f>IF(AND($D$14=L23,$D$16&lt;M23),1,0)</f>
        <v>0</v>
      </c>
      <c r="K23" s="27"/>
      <c r="L23" s="2" t="s">
        <v>7</v>
      </c>
      <c r="M23" s="2">
        <v>80</v>
      </c>
      <c r="N23" s="2" t="s">
        <v>14</v>
      </c>
      <c r="O23" s="2" t="s">
        <v>19</v>
      </c>
      <c r="P23" s="2"/>
      <c r="Q23" s="2"/>
      <c r="R23" s="2"/>
      <c r="S23" s="2"/>
      <c r="T23" s="2"/>
      <c r="U23" s="27"/>
    </row>
    <row r="24" spans="2:21" s="25" customFormat="1">
      <c r="B24" s="32">
        <v>41906</v>
      </c>
      <c r="C24" s="33">
        <v>4</v>
      </c>
      <c r="D24" s="34">
        <v>92</v>
      </c>
      <c r="E24" s="34">
        <v>63</v>
      </c>
      <c r="F24" s="34">
        <v>106.8</v>
      </c>
      <c r="G24" s="24"/>
      <c r="J24" s="27">
        <f>IF(AND($D$14=L24,$D$16&lt;M24,D16&gt;M23),1,0)</f>
        <v>0</v>
      </c>
      <c r="K24" s="27"/>
      <c r="L24" s="2" t="s">
        <v>7</v>
      </c>
      <c r="M24" s="2">
        <v>98</v>
      </c>
      <c r="N24" s="2" t="s">
        <v>9</v>
      </c>
      <c r="O24" s="2" t="s">
        <v>20</v>
      </c>
      <c r="P24" s="2"/>
      <c r="Q24" s="2"/>
      <c r="R24" s="2"/>
      <c r="S24" s="2"/>
      <c r="T24" s="2"/>
      <c r="U24" s="27"/>
    </row>
    <row r="25" spans="2:21" s="25" customFormat="1">
      <c r="B25" s="32"/>
      <c r="C25" s="33"/>
      <c r="D25" s="34"/>
      <c r="E25" s="34"/>
      <c r="F25" s="34"/>
      <c r="G25" s="24"/>
      <c r="J25" s="27">
        <f>IF(AND($D$14=L25,$D$16&lt;M26,D16&gt;M24),1,0)</f>
        <v>1</v>
      </c>
      <c r="K25" s="27"/>
      <c r="L25" s="2" t="s">
        <v>7</v>
      </c>
      <c r="M25" s="2">
        <v>114</v>
      </c>
      <c r="N25" s="2" t="s">
        <v>16</v>
      </c>
      <c r="O25" s="2" t="s">
        <v>36</v>
      </c>
      <c r="P25" s="2"/>
      <c r="Q25" s="2"/>
      <c r="R25" s="2"/>
      <c r="S25" s="2"/>
      <c r="T25" s="2"/>
      <c r="U25" s="27"/>
    </row>
    <row r="26" spans="2:21" s="25" customFormat="1">
      <c r="B26" s="32"/>
      <c r="C26" s="33"/>
      <c r="D26" s="34"/>
      <c r="E26" s="34"/>
      <c r="F26" s="34"/>
      <c r="G26" s="24"/>
      <c r="J26" s="27">
        <f>IF(AND($D$14=L26,$D$16&gt;M25,D16&gt;M25),1,0)</f>
        <v>0</v>
      </c>
      <c r="K26" s="27"/>
      <c r="L26" s="2" t="s">
        <v>7</v>
      </c>
      <c r="M26" s="2">
        <v>115</v>
      </c>
      <c r="N26" s="2" t="s">
        <v>17</v>
      </c>
      <c r="O26" s="2" t="s">
        <v>18</v>
      </c>
      <c r="P26" s="2"/>
      <c r="Q26" s="2"/>
      <c r="R26" s="2"/>
      <c r="S26" s="2"/>
      <c r="T26" s="2"/>
      <c r="U26" s="27"/>
    </row>
    <row r="27" spans="2:21" s="25" customFormat="1">
      <c r="B27" s="32"/>
      <c r="C27" s="33"/>
      <c r="D27" s="34"/>
      <c r="E27" s="34"/>
      <c r="F27" s="34"/>
      <c r="G27" s="24"/>
      <c r="J27" s="27">
        <f>IF(AND($D$14=L27,$D$16&lt;M27),1,0)</f>
        <v>0</v>
      </c>
      <c r="K27" s="27"/>
      <c r="L27" s="2" t="s">
        <v>8</v>
      </c>
      <c r="M27" s="2">
        <v>80</v>
      </c>
      <c r="N27" s="2" t="s">
        <v>14</v>
      </c>
      <c r="O27" s="2" t="s">
        <v>19</v>
      </c>
      <c r="P27" s="2"/>
      <c r="Q27" s="2"/>
      <c r="R27" s="2"/>
      <c r="S27" s="2"/>
      <c r="T27" s="2"/>
      <c r="U27" s="27"/>
    </row>
    <row r="28" spans="2:21" s="25" customFormat="1">
      <c r="B28" s="32"/>
      <c r="C28" s="33"/>
      <c r="D28" s="34"/>
      <c r="E28" s="34"/>
      <c r="F28" s="34"/>
      <c r="G28" s="24"/>
      <c r="J28" s="27">
        <f>IF(AND($D$14=L28,$D$16&lt;M28,D16&gt;M27),1,0)</f>
        <v>0</v>
      </c>
      <c r="K28" s="27"/>
      <c r="L28" s="2" t="s">
        <v>8</v>
      </c>
      <c r="M28" s="27">
        <v>98</v>
      </c>
      <c r="N28" s="27" t="s">
        <v>9</v>
      </c>
      <c r="O28" s="27" t="s">
        <v>21</v>
      </c>
      <c r="P28" s="27"/>
      <c r="Q28" s="27"/>
      <c r="R28" s="27"/>
      <c r="S28" s="2"/>
      <c r="T28" s="2"/>
      <c r="U28" s="27"/>
    </row>
    <row r="29" spans="2:21" s="25" customFormat="1">
      <c r="B29" s="32"/>
      <c r="C29" s="33"/>
      <c r="D29" s="34"/>
      <c r="E29" s="34"/>
      <c r="F29" s="34"/>
      <c r="G29" s="24"/>
      <c r="J29" s="27">
        <f>IF(AND($D$14=L29,$D$16&lt;M30,D16&gt;M28),1,0)</f>
        <v>0</v>
      </c>
      <c r="K29" s="27"/>
      <c r="L29" s="2" t="s">
        <v>8</v>
      </c>
      <c r="M29" s="27">
        <v>114</v>
      </c>
      <c r="N29" s="27" t="s">
        <v>16</v>
      </c>
      <c r="O29" s="27" t="s">
        <v>37</v>
      </c>
      <c r="P29" s="27"/>
      <c r="Q29" s="27"/>
      <c r="R29" s="27"/>
      <c r="S29" s="27"/>
      <c r="T29" s="2"/>
      <c r="U29" s="27"/>
    </row>
    <row r="30" spans="2:21" s="25" customFormat="1">
      <c r="B30" s="32"/>
      <c r="C30" s="33"/>
      <c r="D30" s="34"/>
      <c r="E30" s="34"/>
      <c r="F30" s="34"/>
      <c r="G30" s="24"/>
      <c r="J30" s="27">
        <f>IF(AND($D$14=L30,$D$16&gt;M29,D16&gt;M29),1,0)</f>
        <v>0</v>
      </c>
      <c r="K30" s="27"/>
      <c r="L30" s="2" t="s">
        <v>8</v>
      </c>
      <c r="M30" s="27">
        <v>115</v>
      </c>
      <c r="N30" s="27" t="s">
        <v>17</v>
      </c>
      <c r="O30" s="27" t="s">
        <v>18</v>
      </c>
      <c r="P30" s="27"/>
      <c r="Q30" s="27" t="s">
        <v>15</v>
      </c>
      <c r="R30" s="27"/>
      <c r="S30" s="27"/>
      <c r="T30" s="27"/>
      <c r="U30" s="27"/>
    </row>
    <row r="31" spans="2:21" s="25" customFormat="1">
      <c r="B31" s="32"/>
      <c r="C31" s="33"/>
      <c r="D31" s="34"/>
      <c r="E31" s="34"/>
      <c r="F31" s="34"/>
      <c r="G31" s="24"/>
      <c r="J31" s="27">
        <f>IF(AND($D$14=L31,$D$16&lt;M31),1,0)</f>
        <v>0</v>
      </c>
      <c r="K31" s="27"/>
      <c r="L31" s="27" t="s">
        <v>9</v>
      </c>
      <c r="M31" s="27">
        <v>80</v>
      </c>
      <c r="N31" s="27" t="s">
        <v>14</v>
      </c>
      <c r="O31" s="2" t="s">
        <v>19</v>
      </c>
      <c r="P31" s="27"/>
      <c r="Q31" s="27"/>
      <c r="R31" s="27"/>
      <c r="S31" s="27"/>
      <c r="T31" s="27"/>
      <c r="U31" s="27"/>
    </row>
    <row r="32" spans="2:21" s="25" customFormat="1">
      <c r="B32" s="32"/>
      <c r="C32" s="33"/>
      <c r="D32" s="34"/>
      <c r="E32" s="34"/>
      <c r="F32" s="34"/>
      <c r="G32" s="24"/>
      <c r="J32" s="27">
        <f>IF(AND($D$14=L32,$D$16&lt;M32,D16&gt;M31),1,0)</f>
        <v>0</v>
      </c>
      <c r="K32" s="27"/>
      <c r="L32" s="27" t="s">
        <v>9</v>
      </c>
      <c r="M32" s="27">
        <v>98</v>
      </c>
      <c r="N32" s="27" t="s">
        <v>9</v>
      </c>
      <c r="O32" s="27" t="s">
        <v>22</v>
      </c>
      <c r="P32" s="27"/>
      <c r="Q32" s="27"/>
      <c r="R32" s="27"/>
      <c r="S32" s="27"/>
      <c r="T32" s="27"/>
      <c r="U32" s="27"/>
    </row>
    <row r="33" spans="2:21" s="25" customFormat="1">
      <c r="B33" s="32"/>
      <c r="C33" s="33"/>
      <c r="D33" s="34"/>
      <c r="E33" s="34"/>
      <c r="F33" s="34"/>
      <c r="G33" s="24"/>
      <c r="J33" s="27">
        <f>IF(AND($D$14=L33,$D$16&lt;M34,D16&gt;M32),1,0)</f>
        <v>0</v>
      </c>
      <c r="K33" s="27"/>
      <c r="L33" s="27" t="s">
        <v>9</v>
      </c>
      <c r="M33" s="27">
        <v>114</v>
      </c>
      <c r="N33" s="27" t="s">
        <v>16</v>
      </c>
      <c r="O33" s="27" t="s">
        <v>38</v>
      </c>
      <c r="P33" s="27"/>
      <c r="Q33" s="27"/>
      <c r="R33" s="27"/>
      <c r="S33" s="27"/>
      <c r="T33" s="27"/>
      <c r="U33" s="27"/>
    </row>
    <row r="34" spans="2:21" s="25" customFormat="1">
      <c r="B34" s="34"/>
      <c r="C34" s="34"/>
      <c r="D34" s="34"/>
      <c r="E34" s="34"/>
      <c r="F34" s="34"/>
      <c r="G34" s="1"/>
      <c r="J34" s="27">
        <f>IF(AND($D$14=L34,$D$16&gt;M34,D16&gt;M33),1,0)</f>
        <v>0</v>
      </c>
      <c r="K34" s="27"/>
      <c r="L34" s="27" t="s">
        <v>9</v>
      </c>
      <c r="M34" s="2">
        <v>115</v>
      </c>
      <c r="N34" s="2" t="s">
        <v>17</v>
      </c>
      <c r="O34" s="2" t="s">
        <v>18</v>
      </c>
      <c r="P34" s="2"/>
      <c r="Q34" s="27"/>
      <c r="R34" s="27"/>
      <c r="S34" s="27"/>
      <c r="T34" s="27"/>
      <c r="U34" s="27"/>
    </row>
    <row r="35" spans="2:21" s="25" customFormat="1">
      <c r="B35" s="1"/>
      <c r="C35" s="1"/>
      <c r="D35" s="1"/>
      <c r="E35" s="1"/>
      <c r="F35" s="1"/>
      <c r="G35" s="1"/>
      <c r="J35" s="27"/>
      <c r="K35" s="27"/>
      <c r="L35" s="27"/>
      <c r="M35" s="27"/>
      <c r="N35" s="27"/>
      <c r="O35" s="27"/>
      <c r="P35" s="27"/>
      <c r="Q35" s="2"/>
      <c r="R35" s="2"/>
      <c r="S35" s="2"/>
      <c r="T35" s="27"/>
      <c r="U35" s="27"/>
    </row>
  </sheetData>
  <mergeCells count="6">
    <mergeCell ref="D8:F8"/>
    <mergeCell ref="H16:I16"/>
    <mergeCell ref="D16:E16"/>
    <mergeCell ref="D5:F5"/>
    <mergeCell ref="D17:E17"/>
    <mergeCell ref="D7:E7"/>
  </mergeCells>
  <phoneticPr fontId="1" type="noConversion"/>
  <conditionalFormatting sqref="D20:D33">
    <cfRule type="cellIs" dxfId="9" priority="6" operator="greaterThan">
      <formula>140</formula>
    </cfRule>
  </conditionalFormatting>
  <conditionalFormatting sqref="E20:E33">
    <cfRule type="cellIs" dxfId="8" priority="8" operator="greaterThan">
      <formula>90</formula>
    </cfRule>
  </conditionalFormatting>
  <dataValidations count="1">
    <dataValidation type="list" allowBlank="1" showInputMessage="1" showErrorMessage="1" sqref="D14">
      <formula1>$J$1:$J$3</formula1>
    </dataValidation>
  </dataValidations>
  <pageMargins left="0.5" right="0.5" top="0.5" bottom="0.5" header="0.5" footer="0.5"/>
  <pageSetup orientation="portrait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Heat Index Data</vt:lpstr>
      <vt:lpstr>Heat Index Chart</vt:lpstr>
      <vt:lpstr>vDateTime</vt:lpstr>
      <vt:lpstr>vDiastolic</vt:lpstr>
      <vt:lpstr>vHeartRate</vt:lpstr>
      <vt:lpstr>vSystolic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Anderson</dc:creator>
  <cp:lastModifiedBy>andersonn</cp:lastModifiedBy>
  <dcterms:created xsi:type="dcterms:W3CDTF">2006-09-15T17:38:33Z</dcterms:created>
  <dcterms:modified xsi:type="dcterms:W3CDTF">2014-10-15T15:22:33Z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1033</vt:i4>
  </property>
  <property fmtid="{D5CDD505-2E9C-101B-9397-08002B2CF9AE}" pid="3" name="_Version">
    <vt:lpwstr>0908</vt:lpwstr>
  </property>
</Properties>
</file>